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35 - 08.11. - ZCU - Výpočetní technika (III.) 133 - 2022 Kuba kontrola Tomáš\"/>
    </mc:Choice>
  </mc:AlternateContent>
  <xr:revisionPtr revIDLastSave="0" documentId="13_ncr:1_{B441A6A7-255C-4739-8D2C-8D97B9D521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0" i="1" l="1"/>
  <c r="S13" i="1"/>
  <c r="T14" i="1"/>
  <c r="S16" i="1"/>
  <c r="P9" i="1"/>
  <c r="P10" i="1"/>
  <c r="P11" i="1"/>
  <c r="P12" i="1"/>
  <c r="P13" i="1"/>
  <c r="P14" i="1"/>
  <c r="P15" i="1"/>
  <c r="P16" i="1"/>
  <c r="P17" i="1"/>
  <c r="P18" i="1"/>
  <c r="S9" i="1"/>
  <c r="T9" i="1"/>
  <c r="S11" i="1"/>
  <c r="T11" i="1"/>
  <c r="S12" i="1"/>
  <c r="T12" i="1"/>
  <c r="S14" i="1"/>
  <c r="S15" i="1"/>
  <c r="T15" i="1"/>
  <c r="S17" i="1"/>
  <c r="T17" i="1"/>
  <c r="S18" i="1"/>
  <c r="T18" i="1"/>
  <c r="T10" i="1" l="1"/>
  <c r="T16" i="1"/>
  <c r="T13" i="1"/>
  <c r="P8" i="1"/>
  <c r="S8" i="1"/>
  <c r="T8" i="1"/>
  <c r="P7" i="1"/>
  <c r="S7" i="1"/>
  <c r="T7" i="1"/>
  <c r="Q21" i="1" l="1"/>
  <c r="R21" i="1"/>
</calcChain>
</file>

<file path=xl/sharedStrings.xml><?xml version="1.0" encoding="utf-8"?>
<sst xmlns="http://schemas.openxmlformats.org/spreadsheetml/2006/main" count="91" uniqueCount="74">
  <si>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</si>
  <si>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</si>
  <si>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</si>
  <si>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</si>
  <si>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</si>
  <si>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</si>
  <si>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</si>
  <si>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</si>
  <si>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</si>
  <si>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</si>
  <si>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</si>
  <si>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</si>
  <si>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30237280-5 - Síťové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</si>
  <si>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</si>
  <si>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</si>
  <si>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</si>
  <si>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</si>
  <si>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</si>
  <si>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</si>
  <si>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</si>
  <si>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</si>
  <si>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</si>
  <si>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</si>
  <si>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</si>
  <si>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</si>
  <si>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</si>
  <si>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</si>
  <si>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</si>
  <si>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</si>
  <si>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</si>
  <si>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</si>
  <si>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133 - 2022 </t>
  </si>
  <si>
    <t>Kabel USB-C</t>
  </si>
  <si>
    <t>SFP+ transceiver 10Gbps</t>
  </si>
  <si>
    <t>Pevný disk</t>
  </si>
  <si>
    <t>Síťový kabel 10G</t>
  </si>
  <si>
    <t>Patch kabel CAT6A SFTP pro 10G Ethernet, zakončení 2x RJ-45 konektor, přímé propojení, garance přenosu 10 Gbit, délka min. 3 m.</t>
  </si>
  <si>
    <t>Prodlužovací kabel</t>
  </si>
  <si>
    <t>Flash disk</t>
  </si>
  <si>
    <t>Flash disk dual</t>
  </si>
  <si>
    <t>Rámeček na disk</t>
  </si>
  <si>
    <t>Externí disk</t>
  </si>
  <si>
    <t>USB Hub</t>
  </si>
  <si>
    <t>USB síťová karta</t>
  </si>
  <si>
    <t>ANO</t>
  </si>
  <si>
    <t>SGS-2022-023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</si>
  <si>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</si>
  <si>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</si>
  <si>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Richard Matas, Ph.D.,
Tel.: 725 700 132,
37763 4705</t>
  </si>
  <si>
    <t>Teslova 1240/5b, 
301 00 Plzeň,
Fakulta strojní - Katedra energetických strojů a zařízení,
místnost TC 207</t>
  </si>
  <si>
    <t>Uživatel: Ing. David Lávička, Ph.D.</t>
  </si>
  <si>
    <t>Kabel USB 3.2, Thunderbolt, USB-C male to USB-C male, 1 m, podpora rozlišení 4K.</t>
  </si>
  <si>
    <t>SFP+ transceiver 10Gbps, 10GBASE-T, RJ-45, 0 až 70°C, Cisco komp. dosah do 30 m (CAT 6A či 7) multirate 10Gbps/ 5Gbps/ 2,5Gbps 1000M, 10G Transmission Distance: 30 m.</t>
  </si>
  <si>
    <t>Pevný disk do stolní počítače.
Formát 3,5".
Kapacita min. 2 TB.
Rozhraní SATA 6 Gb/s.
Rychlost 7 200 ot./min.
Vyrovnávací paměť min. 256 MB.</t>
  </si>
  <si>
    <t>Prodlužovací kabel 3,5 mm jack (M/F) pro zařízení se 4pólovou zástrčkou (náhlavní souprava), délka min. 2 m.</t>
  </si>
  <si>
    <t>Kompaktní flashdisk s kapacitou min. 128 GB.
Rozhraní min. USB 3.1 Gen 1 Type-A.
Rychlost čtení min. 150 MB/s.
Poutko či očko na zavěšení.
Rozměry max. 16 x 9 x 50 mm.</t>
  </si>
  <si>
    <t>Kompaktní flashdisk s kapacitou min. 256 GB.
Rozhraní min. USB 3.1 Gen 1 Type-A + USB-C.
Rychlost čtení min. 150 MB/s.
Kovové tělo.
Poutko či očko na zavěšení.
Rozměry max. 16 x 9 x 50 mm.</t>
  </si>
  <si>
    <t>Externí disk 2,5" s připojením Micro USB-B.
Rozhraní USB 3.2 Gen 1 (USB 3.0).
Kapacita min. 4000 GB.
Barva se preferuje černá.</t>
  </si>
  <si>
    <t xml:space="preserve">USB Hub - připojení pomocí USB-C.
Další konektory min.: 3x USB-A USB 3,2 Gen 1, 1x USB Micro-B, 1x RJ-45. </t>
  </si>
  <si>
    <t>USB Hub - připojení pomocí 1x USB-C (M).
Další konektory min.: 4x USB-A (F) 3.2 Gen 1.</t>
  </si>
  <si>
    <t>Síťová karta USB-C -&gt; RJ45 konektor, Gigabit Ethernet, Wake on LAN, automatická instalace, kabel USB-C min. 15 cm.</t>
  </si>
  <si>
    <r>
      <rPr>
        <sz val="11"/>
        <rFont val="Calibri"/>
        <family val="2"/>
        <charset val="238"/>
        <scheme val="minor"/>
      </rPr>
      <t xml:space="preserve">Externí box pro 2,5" disky.
Max. výška disku 9,5 mm.
Maximální kapacita disku min. 8 TB.  
</t>
    </r>
    <r>
      <rPr>
        <sz val="11"/>
        <color theme="1"/>
        <rFont val="Calibri"/>
        <family val="2"/>
        <charset val="238"/>
        <scheme val="minor"/>
      </rPr>
      <t>USB 3.1 gen1, USB 3.0 a USB 3.2 Gen 1, USB-A a USB-C.</t>
    </r>
  </si>
  <si>
    <t>AXAGON BUCM432-CM10AB, NewGEN+ kabel USB-C &lt;-&gt; USB-C, 1m, USB4 Gen 3×2, PD 100W 5A, 8K HD, ALU, oplet, cerný (BUCM432-CM10AB) záruka 24 měsíců</t>
  </si>
  <si>
    <t>SFP+ transceiver 10Gbps, 10GBASE-T, do 30m (CAT 6A či 7), RJ-45, 0 až 70°C, Cisco komp. (SFP-PLUS-TX-RJ45-30m-CIS) záruka 24 měsíců</t>
  </si>
  <si>
    <t>SEAGATE BarraCuda 2TB (ST2000DM008) záruka 24 měsíců</t>
  </si>
  <si>
    <t>PREMIUMCORD kabel Jack 3.5-Jack 3.5, M/F, prodlužovací, 2m, černý (kjackmf2) záruka 24 měsíců</t>
  </si>
  <si>
    <t>PREMIUMCORD patch kabel S/FTP, RJ45-RJ45, CAT6a, 3m, šedý (sp6asftp030) záruka 24 měsíců</t>
  </si>
  <si>
    <t>SANDISK Ultra Luxe 128GB USB 3.1 (SDCZ74-128G-G46) záruka 24 měsíců</t>
  </si>
  <si>
    <t>SANDISK Ultra Dual Drive Luxe USB-C 256GB (SDDDC4-256G-G46) záruka 24 měsíců</t>
  </si>
  <si>
    <t>AXAGON EE25-SLC (EE25-SLC) - záruka 24 měsíců</t>
  </si>
  <si>
    <t>Ext. HDD 2.5" WD Elements Portable 4TB USB (WDBU6Y0040BBK-WESN) záruka 24 měsíců</t>
  </si>
  <si>
    <t>Vention Type-C (USB-C) to 3x USB 3.0 / RJ45 / Micro-B HUB 0.15M Black ABS Type (TGPBB) záruka 24 měsíců</t>
  </si>
  <si>
    <t>ORICO TWC3-4A 15cm (TWC3-4A-BK-EP) záruka 24 měsíců</t>
  </si>
  <si>
    <t>AXAGON externí Gigabit Ethernet adaptér (ADE-SRC)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</si>
</sst>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3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6" fillId="3" borderId="2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0" fillId="3" borderId="18" xfId="0" applyNumberFormat="1" applyFont="1" applyFill="1" applyBorder="1" applyAlignment="1">
      <alignment horizontal="center" vertical="center" wrapText="1"/>
    </xf>
    <xf numFmtId="0" fontId="10" fillId="3" borderId="19" xfId="0" applyNumberFormat="1" applyFont="1" applyFill="1" applyBorder="1" applyAlignment="1">
      <alignment horizontal="center" vertical="center" wrapText="1"/>
    </xf>
    <xf numFmtId="0" fontId="10" fillId="3" borderId="20" xfId="0" applyNumberFormat="1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5" fillId="3" borderId="19" xfId="0" applyNumberFormat="1" applyFont="1" applyFill="1" applyBorder="1" applyAlignment="1">
      <alignment horizontal="center" vertical="center" wrapText="1"/>
    </xf>
    <xf numFmtId="0" fontId="5" fillId="3" borderId="20" xfId="0" applyNumberFormat="1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19" xfId="0" applyFont="1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A4" zoomScaleNormal="100" workbookViewId="0">
      <selection activeCell="F9" sqref="F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22.1406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4.7109375" style="5" customWidth="1"/>
    <col min="12" max="12" width="33.42578125" style="5" customWidth="1"/>
    <col min="13" max="13" width="31.710937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1.85546875" style="6" customWidth="1"/>
    <col min="23" max="16384" width="9.140625" style="5"/>
  </cols>
  <sheetData>
    <row r="1" spans="1:22" ht="40.9" customHeight="1" x14ac:dyDescent="0.25">
      <c r="B1" s="97" t="s">
        <v>31</v>
      </c>
      <c r="C1" s="98"/>
      <c r="D1" s="9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47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22</v>
      </c>
      <c r="V6" s="39" t="s">
        <v>23</v>
      </c>
    </row>
    <row r="7" spans="1:22" ht="37.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25</v>
      </c>
      <c r="F7" s="77" t="s">
        <v>51</v>
      </c>
      <c r="G7" s="83" t="s">
        <v>62</v>
      </c>
      <c r="H7" s="127" t="s">
        <v>30</v>
      </c>
      <c r="I7" s="115" t="s">
        <v>46</v>
      </c>
      <c r="J7" s="110" t="s">
        <v>44</v>
      </c>
      <c r="K7" s="113" t="s">
        <v>45</v>
      </c>
      <c r="L7" s="130"/>
      <c r="M7" s="121" t="s">
        <v>48</v>
      </c>
      <c r="N7" s="124" t="s">
        <v>49</v>
      </c>
      <c r="O7" s="118">
        <v>14</v>
      </c>
      <c r="P7" s="53">
        <f t="shared" ref="P7:P18" si="0">D7*Q7</f>
        <v>500</v>
      </c>
      <c r="Q7" s="54">
        <v>500</v>
      </c>
      <c r="R7" s="86">
        <v>448</v>
      </c>
      <c r="S7" s="55">
        <f t="shared" ref="S7:S18" si="1">D7*R7</f>
        <v>448</v>
      </c>
      <c r="T7" s="56" t="str">
        <f t="shared" ref="T7" si="2">IF(ISNUMBER(R7), IF(R7&gt;Q7,"NEVYHOVUJE","VYHOVUJE")," ")</f>
        <v>VYHOVUJE</v>
      </c>
      <c r="U7" s="95"/>
      <c r="V7" s="52" t="s">
        <v>11</v>
      </c>
    </row>
    <row r="8" spans="1:22" ht="46.5" customHeight="1" x14ac:dyDescent="0.25">
      <c r="A8" s="20"/>
      <c r="B8" s="57">
        <v>2</v>
      </c>
      <c r="C8" s="58" t="s">
        <v>33</v>
      </c>
      <c r="D8" s="59">
        <v>1</v>
      </c>
      <c r="E8" s="60" t="s">
        <v>25</v>
      </c>
      <c r="F8" s="78" t="s">
        <v>52</v>
      </c>
      <c r="G8" s="84" t="s">
        <v>63</v>
      </c>
      <c r="H8" s="128"/>
      <c r="I8" s="116"/>
      <c r="J8" s="111"/>
      <c r="K8" s="90"/>
      <c r="L8" s="131"/>
      <c r="M8" s="122"/>
      <c r="N8" s="125"/>
      <c r="O8" s="119"/>
      <c r="P8" s="63">
        <f t="shared" si="0"/>
        <v>1650</v>
      </c>
      <c r="Q8" s="64">
        <v>1650</v>
      </c>
      <c r="R8" s="87">
        <v>1426</v>
      </c>
      <c r="S8" s="65">
        <f t="shared" si="1"/>
        <v>1426</v>
      </c>
      <c r="T8" s="66" t="str">
        <f t="shared" ref="T8" si="3">IF(ISNUMBER(R8), IF(R8&gt;Q8,"NEVYHOVUJE","VYHOVUJE")," ")</f>
        <v>VYHOVUJE</v>
      </c>
      <c r="U8" s="93"/>
      <c r="V8" s="62" t="s">
        <v>12</v>
      </c>
    </row>
    <row r="9" spans="1:22" ht="108" customHeight="1" x14ac:dyDescent="0.25">
      <c r="A9" s="20"/>
      <c r="B9" s="57">
        <v>3</v>
      </c>
      <c r="C9" s="58" t="s">
        <v>34</v>
      </c>
      <c r="D9" s="59">
        <v>1</v>
      </c>
      <c r="E9" s="60" t="s">
        <v>25</v>
      </c>
      <c r="F9" s="78" t="s">
        <v>53</v>
      </c>
      <c r="G9" s="84" t="s">
        <v>64</v>
      </c>
      <c r="H9" s="128"/>
      <c r="I9" s="116"/>
      <c r="J9" s="111"/>
      <c r="K9" s="90"/>
      <c r="L9" s="131"/>
      <c r="M9" s="122"/>
      <c r="N9" s="125"/>
      <c r="O9" s="119"/>
      <c r="P9" s="63">
        <f t="shared" si="0"/>
        <v>1350</v>
      </c>
      <c r="Q9" s="64">
        <v>1350</v>
      </c>
      <c r="R9" s="87">
        <v>1324</v>
      </c>
      <c r="S9" s="65">
        <f t="shared" si="1"/>
        <v>1324</v>
      </c>
      <c r="T9" s="66" t="str">
        <f t="shared" ref="T9:T18" si="4">IF(ISNUMBER(R9), IF(R9&gt;Q9,"NEVYHOVUJE","VYHOVUJE")," ")</f>
        <v>VYHOVUJE</v>
      </c>
      <c r="U9" s="93"/>
      <c r="V9" s="62" t="s">
        <v>11</v>
      </c>
    </row>
    <row r="10" spans="1:22" ht="35.25" customHeight="1" x14ac:dyDescent="0.25">
      <c r="A10" s="20"/>
      <c r="B10" s="57">
        <v>4</v>
      </c>
      <c r="C10" s="58" t="s">
        <v>35</v>
      </c>
      <c r="D10" s="59">
        <v>1</v>
      </c>
      <c r="E10" s="60" t="s">
        <v>25</v>
      </c>
      <c r="F10" s="61" t="s">
        <v>36</v>
      </c>
      <c r="G10" s="84" t="s">
        <v>66</v>
      </c>
      <c r="H10" s="128"/>
      <c r="I10" s="116"/>
      <c r="J10" s="111"/>
      <c r="K10" s="90"/>
      <c r="L10" s="131"/>
      <c r="M10" s="122"/>
      <c r="N10" s="125"/>
      <c r="O10" s="119"/>
      <c r="P10" s="63">
        <f t="shared" si="0"/>
        <v>250</v>
      </c>
      <c r="Q10" s="64">
        <v>250</v>
      </c>
      <c r="R10" s="87">
        <v>60</v>
      </c>
      <c r="S10" s="65">
        <f t="shared" si="1"/>
        <v>60</v>
      </c>
      <c r="T10" s="66" t="str">
        <f t="shared" si="4"/>
        <v>VYHOVUJE</v>
      </c>
      <c r="U10" s="93"/>
      <c r="V10" s="62" t="s">
        <v>12</v>
      </c>
    </row>
    <row r="11" spans="1:22" ht="36" customHeight="1" x14ac:dyDescent="0.25">
      <c r="A11" s="20"/>
      <c r="B11" s="57">
        <v>5</v>
      </c>
      <c r="C11" s="58" t="s">
        <v>37</v>
      </c>
      <c r="D11" s="59">
        <v>1</v>
      </c>
      <c r="E11" s="60" t="s">
        <v>25</v>
      </c>
      <c r="F11" s="78" t="s">
        <v>54</v>
      </c>
      <c r="G11" s="84" t="s">
        <v>65</v>
      </c>
      <c r="H11" s="128"/>
      <c r="I11" s="116"/>
      <c r="J11" s="111"/>
      <c r="K11" s="90"/>
      <c r="L11" s="131"/>
      <c r="M11" s="122"/>
      <c r="N11" s="125"/>
      <c r="O11" s="119"/>
      <c r="P11" s="63">
        <f t="shared" si="0"/>
        <v>150</v>
      </c>
      <c r="Q11" s="64">
        <v>150</v>
      </c>
      <c r="R11" s="87">
        <v>14</v>
      </c>
      <c r="S11" s="65">
        <f t="shared" si="1"/>
        <v>14</v>
      </c>
      <c r="T11" s="66" t="str">
        <f t="shared" si="4"/>
        <v>VYHOVUJE</v>
      </c>
      <c r="U11" s="93"/>
      <c r="V11" s="89" t="s">
        <v>11</v>
      </c>
    </row>
    <row r="12" spans="1:22" ht="94.5" customHeight="1" x14ac:dyDescent="0.25">
      <c r="A12" s="20"/>
      <c r="B12" s="57">
        <v>6</v>
      </c>
      <c r="C12" s="58" t="s">
        <v>38</v>
      </c>
      <c r="D12" s="59">
        <v>2</v>
      </c>
      <c r="E12" s="60" t="s">
        <v>25</v>
      </c>
      <c r="F12" s="78" t="s">
        <v>55</v>
      </c>
      <c r="G12" s="84" t="s">
        <v>67</v>
      </c>
      <c r="H12" s="128"/>
      <c r="I12" s="116"/>
      <c r="J12" s="111"/>
      <c r="K12" s="90"/>
      <c r="L12" s="131"/>
      <c r="M12" s="122"/>
      <c r="N12" s="125"/>
      <c r="O12" s="119"/>
      <c r="P12" s="63">
        <f t="shared" si="0"/>
        <v>1000</v>
      </c>
      <c r="Q12" s="64">
        <v>500</v>
      </c>
      <c r="R12" s="87">
        <v>302</v>
      </c>
      <c r="S12" s="65">
        <f t="shared" si="1"/>
        <v>604</v>
      </c>
      <c r="T12" s="66" t="str">
        <f t="shared" si="4"/>
        <v>VYHOVUJE</v>
      </c>
      <c r="U12" s="93"/>
      <c r="V12" s="90"/>
    </row>
    <row r="13" spans="1:22" ht="99.75" customHeight="1" x14ac:dyDescent="0.25">
      <c r="A13" s="20"/>
      <c r="B13" s="57">
        <v>7</v>
      </c>
      <c r="C13" s="58" t="s">
        <v>39</v>
      </c>
      <c r="D13" s="59">
        <v>2</v>
      </c>
      <c r="E13" s="60" t="s">
        <v>25</v>
      </c>
      <c r="F13" s="78" t="s">
        <v>56</v>
      </c>
      <c r="G13" s="84" t="s">
        <v>68</v>
      </c>
      <c r="H13" s="128"/>
      <c r="I13" s="116"/>
      <c r="J13" s="111"/>
      <c r="K13" s="90"/>
      <c r="L13" s="131"/>
      <c r="M13" s="122"/>
      <c r="N13" s="125"/>
      <c r="O13" s="119"/>
      <c r="P13" s="63">
        <f t="shared" si="0"/>
        <v>1600</v>
      </c>
      <c r="Q13" s="64">
        <v>800</v>
      </c>
      <c r="R13" s="87">
        <v>741</v>
      </c>
      <c r="S13" s="65">
        <f t="shared" si="1"/>
        <v>1482</v>
      </c>
      <c r="T13" s="66" t="str">
        <f t="shared" si="4"/>
        <v>VYHOVUJE</v>
      </c>
      <c r="U13" s="93"/>
      <c r="V13" s="90"/>
    </row>
    <row r="14" spans="1:22" ht="85.5" customHeight="1" x14ac:dyDescent="0.25">
      <c r="A14" s="20"/>
      <c r="B14" s="57">
        <v>8</v>
      </c>
      <c r="C14" s="58" t="s">
        <v>40</v>
      </c>
      <c r="D14" s="59">
        <v>1</v>
      </c>
      <c r="E14" s="60" t="s">
        <v>25</v>
      </c>
      <c r="F14" s="82" t="s">
        <v>61</v>
      </c>
      <c r="G14" s="84" t="s">
        <v>69</v>
      </c>
      <c r="H14" s="128"/>
      <c r="I14" s="116"/>
      <c r="J14" s="111"/>
      <c r="K14" s="90"/>
      <c r="L14" s="131"/>
      <c r="M14" s="122"/>
      <c r="N14" s="125"/>
      <c r="O14" s="119"/>
      <c r="P14" s="63">
        <f t="shared" si="0"/>
        <v>290</v>
      </c>
      <c r="Q14" s="64">
        <v>290</v>
      </c>
      <c r="R14" s="87">
        <v>290</v>
      </c>
      <c r="S14" s="65">
        <f t="shared" si="1"/>
        <v>290</v>
      </c>
      <c r="T14" s="66" t="str">
        <f t="shared" si="4"/>
        <v>VYHOVUJE</v>
      </c>
      <c r="U14" s="96"/>
      <c r="V14" s="90"/>
    </row>
    <row r="15" spans="1:22" ht="81" customHeight="1" x14ac:dyDescent="0.25">
      <c r="A15" s="20"/>
      <c r="B15" s="57">
        <v>9</v>
      </c>
      <c r="C15" s="58" t="s">
        <v>41</v>
      </c>
      <c r="D15" s="59">
        <v>1</v>
      </c>
      <c r="E15" s="60" t="s">
        <v>25</v>
      </c>
      <c r="F15" s="78" t="s">
        <v>57</v>
      </c>
      <c r="G15" s="84" t="s">
        <v>70</v>
      </c>
      <c r="H15" s="128"/>
      <c r="I15" s="116"/>
      <c r="J15" s="111"/>
      <c r="K15" s="90"/>
      <c r="L15" s="131"/>
      <c r="M15" s="122"/>
      <c r="N15" s="125"/>
      <c r="O15" s="119"/>
      <c r="P15" s="63">
        <f t="shared" si="0"/>
        <v>2800</v>
      </c>
      <c r="Q15" s="64">
        <v>2800</v>
      </c>
      <c r="R15" s="87">
        <v>2705</v>
      </c>
      <c r="S15" s="65">
        <f t="shared" si="1"/>
        <v>2705</v>
      </c>
      <c r="T15" s="66" t="str">
        <f t="shared" si="4"/>
        <v>VYHOVUJE</v>
      </c>
      <c r="U15" s="67" t="s">
        <v>50</v>
      </c>
      <c r="V15" s="90"/>
    </row>
    <row r="16" spans="1:22" ht="49.5" customHeight="1" x14ac:dyDescent="0.25">
      <c r="A16" s="20"/>
      <c r="B16" s="57">
        <v>10</v>
      </c>
      <c r="C16" s="58" t="s">
        <v>42</v>
      </c>
      <c r="D16" s="59">
        <v>1</v>
      </c>
      <c r="E16" s="60" t="s">
        <v>25</v>
      </c>
      <c r="F16" s="78" t="s">
        <v>58</v>
      </c>
      <c r="G16" s="84" t="s">
        <v>71</v>
      </c>
      <c r="H16" s="128"/>
      <c r="I16" s="116"/>
      <c r="J16" s="111"/>
      <c r="K16" s="90"/>
      <c r="L16" s="131"/>
      <c r="M16" s="122"/>
      <c r="N16" s="125"/>
      <c r="O16" s="119"/>
      <c r="P16" s="63">
        <f t="shared" si="0"/>
        <v>420</v>
      </c>
      <c r="Q16" s="64">
        <v>420</v>
      </c>
      <c r="R16" s="87">
        <v>420</v>
      </c>
      <c r="S16" s="65">
        <f t="shared" si="1"/>
        <v>420</v>
      </c>
      <c r="T16" s="66" t="str">
        <f t="shared" si="4"/>
        <v>VYHOVUJE</v>
      </c>
      <c r="U16" s="92"/>
      <c r="V16" s="90"/>
    </row>
    <row r="17" spans="1:22" ht="45.75" customHeight="1" x14ac:dyDescent="0.25">
      <c r="A17" s="20"/>
      <c r="B17" s="57">
        <v>11</v>
      </c>
      <c r="C17" s="58" t="s">
        <v>42</v>
      </c>
      <c r="D17" s="59">
        <v>1</v>
      </c>
      <c r="E17" s="60" t="s">
        <v>25</v>
      </c>
      <c r="F17" s="78" t="s">
        <v>59</v>
      </c>
      <c r="G17" s="84" t="s">
        <v>72</v>
      </c>
      <c r="H17" s="128"/>
      <c r="I17" s="116"/>
      <c r="J17" s="111"/>
      <c r="K17" s="90"/>
      <c r="L17" s="131"/>
      <c r="M17" s="122"/>
      <c r="N17" s="125"/>
      <c r="O17" s="119"/>
      <c r="P17" s="63">
        <f t="shared" si="0"/>
        <v>350</v>
      </c>
      <c r="Q17" s="64">
        <v>350</v>
      </c>
      <c r="R17" s="87">
        <v>209</v>
      </c>
      <c r="S17" s="65">
        <f t="shared" si="1"/>
        <v>209</v>
      </c>
      <c r="T17" s="66" t="str">
        <f t="shared" si="4"/>
        <v>VYHOVUJE</v>
      </c>
      <c r="U17" s="93"/>
      <c r="V17" s="91"/>
    </row>
    <row r="18" spans="1:22" ht="45.75" customHeight="1" thickBot="1" x14ac:dyDescent="0.3">
      <c r="A18" s="20"/>
      <c r="B18" s="68">
        <v>12</v>
      </c>
      <c r="C18" s="69" t="s">
        <v>43</v>
      </c>
      <c r="D18" s="70">
        <v>1</v>
      </c>
      <c r="E18" s="71" t="s">
        <v>25</v>
      </c>
      <c r="F18" s="79" t="s">
        <v>60</v>
      </c>
      <c r="G18" s="85" t="s">
        <v>73</v>
      </c>
      <c r="H18" s="129"/>
      <c r="I18" s="117"/>
      <c r="J18" s="112"/>
      <c r="K18" s="114"/>
      <c r="L18" s="132"/>
      <c r="M18" s="123"/>
      <c r="N18" s="126"/>
      <c r="O18" s="120"/>
      <c r="P18" s="73">
        <f t="shared" si="0"/>
        <v>400</v>
      </c>
      <c r="Q18" s="74">
        <v>400</v>
      </c>
      <c r="R18" s="88">
        <v>311</v>
      </c>
      <c r="S18" s="75">
        <f t="shared" si="1"/>
        <v>311</v>
      </c>
      <c r="T18" s="76" t="str">
        <f t="shared" si="4"/>
        <v>VYHOVUJE</v>
      </c>
      <c r="U18" s="94"/>
      <c r="V18" s="72" t="s">
        <v>12</v>
      </c>
    </row>
    <row r="19" spans="1:22" ht="17.45" customHeight="1" thickTop="1" thickBot="1" x14ac:dyDescent="0.3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51.75" customHeight="1" thickTop="1" thickBot="1" x14ac:dyDescent="0.3">
      <c r="B20" s="108" t="s">
        <v>28</v>
      </c>
      <c r="C20" s="108"/>
      <c r="D20" s="108"/>
      <c r="E20" s="108"/>
      <c r="F20" s="108"/>
      <c r="G20" s="108"/>
      <c r="H20" s="47"/>
      <c r="I20" s="47"/>
      <c r="J20" s="21"/>
      <c r="K20" s="21"/>
      <c r="L20" s="7"/>
      <c r="M20" s="7"/>
      <c r="N20" s="7"/>
      <c r="O20" s="22"/>
      <c r="P20" s="22"/>
      <c r="Q20" s="23" t="s">
        <v>9</v>
      </c>
      <c r="R20" s="105" t="s">
        <v>10</v>
      </c>
      <c r="S20" s="106"/>
      <c r="T20" s="107"/>
      <c r="U20" s="24"/>
      <c r="V20" s="25"/>
    </row>
    <row r="21" spans="1:22" ht="50.45" customHeight="1" thickTop="1" thickBot="1" x14ac:dyDescent="0.3">
      <c r="B21" s="109"/>
      <c r="C21" s="109"/>
      <c r="D21" s="109"/>
      <c r="E21" s="109"/>
      <c r="F21" s="109"/>
      <c r="G21" s="109"/>
      <c r="H21" s="109"/>
      <c r="I21" s="26"/>
      <c r="L21" s="9"/>
      <c r="M21" s="9"/>
      <c r="N21" s="9"/>
      <c r="O21" s="27"/>
      <c r="P21" s="27"/>
      <c r="Q21" s="28">
        <f>SUM(P7:P18)</f>
        <v>10760</v>
      </c>
      <c r="R21" s="102">
        <f>SUM(S7:S18)</f>
        <v>9293</v>
      </c>
      <c r="S21" s="103"/>
      <c r="T21" s="104"/>
    </row>
    <row r="22" spans="1:22" ht="15.75" thickTop="1" x14ac:dyDescent="0.25">
      <c r="B22" s="101" t="s">
        <v>27</v>
      </c>
      <c r="C22" s="101"/>
      <c r="D22" s="101"/>
      <c r="E22" s="101"/>
      <c r="F22" s="101"/>
      <c r="G22" s="10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6"/>
      <c r="C23" s="46"/>
      <c r="D23" s="46"/>
      <c r="E23" s="46"/>
      <c r="F23" s="46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1"/>
      <c r="H102" s="8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1"/>
      <c r="H103" s="8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1"/>
      <c r="H104" s="8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1"/>
      <c r="H105" s="8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1"/>
      <c r="H106" s="8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81"/>
      <c r="H107" s="81"/>
      <c r="I107" s="11"/>
      <c r="J107" s="11"/>
      <c r="K107" s="11"/>
      <c r="L107" s="11"/>
      <c r="M107" s="11"/>
      <c r="N107" s="6"/>
      <c r="O107" s="6"/>
      <c r="P107" s="6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</sheetData>
  <sheetProtection algorithmName="SHA-512" hashValue="TivBlgT1ovIicpxdmuyGkMqxAZoQ8AwBQ2mxd5jUcmM+CbjDJMBDMV52msNwGjEDuy3JSAYqb3wo3VApPaPJnA==" saltValue="O0AyJD3O6ebB6oteQt4jYg==" spinCount="100000" sheet="1" objects="1" scenarios="1"/>
  <mergeCells count="18">
    <mergeCell ref="B22:G22"/>
    <mergeCell ref="R21:T21"/>
    <mergeCell ref="R20:T20"/>
    <mergeCell ref="B20:G20"/>
    <mergeCell ref="B21:H21"/>
    <mergeCell ref="V11:V17"/>
    <mergeCell ref="U16:U18"/>
    <mergeCell ref="U7:U14"/>
    <mergeCell ref="B1:D1"/>
    <mergeCell ref="G5:H5"/>
    <mergeCell ref="J7:J18"/>
    <mergeCell ref="K7:K18"/>
    <mergeCell ref="I7:I18"/>
    <mergeCell ref="O7:O18"/>
    <mergeCell ref="M7:M18"/>
    <mergeCell ref="N7:N18"/>
    <mergeCell ref="H7:H18"/>
    <mergeCell ref="L7:L18"/>
  </mergeCells>
  <conditionalFormatting sqref="B7:B18 D7:D18">
    <cfRule type="containsBlanks" dxfId="7" priority="88">
      <formula>LEN(TRIM(B7))=0</formula>
    </cfRule>
  </conditionalFormatting>
  <conditionalFormatting sqref="B7:B18">
    <cfRule type="cellIs" dxfId="6" priority="85" operator="greaterThanOrEqual">
      <formula>1</formula>
    </cfRule>
  </conditionalFormatting>
  <conditionalFormatting sqref="T7:T18">
    <cfRule type="cellIs" dxfId="5" priority="72" operator="equal">
      <formula>"VYHOVUJE"</formula>
    </cfRule>
  </conditionalFormatting>
  <conditionalFormatting sqref="T7:T18">
    <cfRule type="cellIs" dxfId="4" priority="71" operator="equal">
      <formula>"NEVYHOVUJE"</formula>
    </cfRule>
  </conditionalFormatting>
  <conditionalFormatting sqref="G7:H7 R7:R18 G8:G18">
    <cfRule type="containsBlanks" dxfId="3" priority="65">
      <formula>LEN(TRIM(G7))=0</formula>
    </cfRule>
  </conditionalFormatting>
  <conditionalFormatting sqref="G7:H7 R7:R18 G8:G18">
    <cfRule type="notContainsBlanks" dxfId="2" priority="63">
      <formula>LEN(TRIM(G7))&gt;0</formula>
    </cfRule>
  </conditionalFormatting>
  <conditionalFormatting sqref="G7:H7 R7:R18 G8:G18">
    <cfRule type="notContainsBlanks" dxfId="1" priority="62">
      <formula>LEN(TRIM(G7))&gt;0</formula>
    </cfRule>
  </conditionalFormatting>
  <conditionalFormatting sqref="G7:H7 G8:G18">
    <cfRule type="notContainsBlanks" dxfId="0" priority="61">
      <formula>LEN(TRIM(G7))&gt;0</formula>
    </cfRule>
  </conditionalFormatting>
  <dataValidations count="3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:E18" xr:uid="{8C26EAE3-16EE-4825-9C10-C919BCF6B1BA}">
      <formula1>"ks,bal,sada,m,"</formula1>
    </dataValidation>
    <dataValidation type="list" allowBlank="1" showInputMessage="1" showErrorMessage="1" sqref="V7:V11 V1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vQ17mOKKQze9WaoCerJ4oMdzyMdAzyJzAzJBYFjDPRc=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lT4Uajevw+A3yHO1TbPhGbI3f+JihqJcOKJPeJLeml8=</DigestValue>
    </Reference>
  </SignedInfo>
  <SignatureValue>otL4LNuu+skF/5NEkZ4tP1uXZYq6V0xEYQTdaURuoGpSVGSAOynuXVMas4i4b2DdQLEfWRSmqRMM
zRUJAE7XMn/hUk5E0rcI3q6jInex1ls10F9elBexG0AGgDYnN5pB9npvz9SyZNLcvPm5jQBs6eek
jx/Z0ypoZj2uY6BPQPUDZifSezHhT+VlKCi4rFqDQYhB+ePKuOonglVJ7Lxix4lWFOKTRPhz2TUW
bzxy4sk7jXHB6gpd8RT06pI3FbqPLR7FsXAO3AEsMUFghQJmQiVrVhPG2TfPR/qPzURJhjKZdamf
+a7etrvvBHobxZfp8atO0SurXWxoY1HIn+j0IA==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lMNbtnHHXoXMdGV4FRZjTjXEiHxETywyLV9AD7ezp50=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ZpByW2trjD7XzWNyk4tP4QjweVov6rDkf6ri7YPbnk0=</DigestValue>
      </Reference>
      <Reference URI="/xl/styles.xml?ContentType=application/vnd.openxmlformats-officedocument.spreadsheetml.styles+xml">
        <DigestMethod Algorithm="http://www.w3.org/2001/04/xmlenc#sha256"/>
        <DigestValue>8Bl1WqBceznXUU6LMGdMDwhbefMhTDCY3dOOHxcwssY=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M+G7jpWsEOTvqxEScqEjLfcuZeB0lqysXDqq9acUg/I=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WmDLAOC6ysuTkPBykexHfQH8s+WX8vstu/MVqyyxOtU=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2022-11-07T10:44:29Z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2022-11-07T10:44:29Z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2022-10-04T05:37:18Z</cp:lastPrinted>
  <dcterms:created xsi:type="dcterms:W3CDTF">2014-03-05T12:43:32Z</dcterms:created>
  <dcterms:modified xsi:type="dcterms:W3CDTF">2022-11-07T10:24:12Z</dcterms:modified>
</cp:coreProperties>
</file>